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1-03-2022\"/>
    </mc:Choice>
  </mc:AlternateContent>
  <xr:revisionPtr revIDLastSave="0" documentId="13_ncr:1_{0BDEB9F7-C19A-4351-8F57-C020962A010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30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8" i="1"/>
  <c r="R21" i="1"/>
  <c r="S21" i="1"/>
  <c r="T21" i="1"/>
  <c r="U21" i="1"/>
  <c r="V21" i="1"/>
  <c r="W21" i="1"/>
  <c r="Y21" i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V15" i="1"/>
  <c r="W15" i="1"/>
  <c r="Y15" i="1"/>
  <c r="AA15" i="1"/>
  <c r="AD15" i="1"/>
  <c r="AE15" i="1"/>
  <c r="R12" i="1"/>
  <c r="S12" i="1"/>
  <c r="T12" i="1"/>
  <c r="U12" i="1"/>
  <c r="V12" i="1"/>
  <c r="W12" i="1"/>
  <c r="Y12" i="1"/>
  <c r="AA12" i="1"/>
  <c r="AD12" i="1"/>
  <c r="AE12" i="1"/>
  <c r="R8" i="1"/>
  <c r="S8" i="1"/>
  <c r="V8" i="1"/>
  <c r="W8" i="1"/>
  <c r="AD8" i="1"/>
  <c r="AE8" i="1"/>
  <c r="Q8" i="1"/>
  <c r="R29" i="1"/>
  <c r="S29" i="1"/>
  <c r="T29" i="1"/>
  <c r="U29" i="1"/>
  <c r="V29" i="1"/>
  <c r="W29" i="1"/>
  <c r="Y29" i="1"/>
  <c r="AA29" i="1"/>
  <c r="AD29" i="1"/>
  <c r="AE29" i="1"/>
  <c r="Q29" i="1"/>
  <c r="Q21" i="1"/>
  <c r="Q17" i="1"/>
  <c r="Q15" i="1"/>
  <c r="Q12" i="1"/>
  <c r="Y8" i="1" l="1"/>
  <c r="AA8" i="1"/>
  <c r="U8" i="1"/>
  <c r="T8" i="1"/>
</calcChain>
</file>

<file path=xl/sharedStrings.xml><?xml version="1.0" encoding="utf-8"?>
<sst xmlns="http://schemas.openxmlformats.org/spreadsheetml/2006/main" count="262" uniqueCount="102">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</sst>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6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10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6" fillId="0" borderId="11" xfId="0" applyNumberFormat="1" applyFont="1" applyFill="1" applyBorder="1" applyAlignment="1">
      <alignment horizontal="center" vertical="center" wrapText="1" readingOrder="1"/>
    </xf>
    <xf numFmtId="164" fontId="6" fillId="0" borderId="11" xfId="0" applyNumberFormat="1" applyFont="1" applyFill="1" applyBorder="1" applyAlignment="1">
      <alignment horizontal="right" vertical="center" wrapText="1" readingOrder="1"/>
    </xf>
    <xf numFmtId="9" fontId="6" fillId="0" borderId="11" xfId="1" applyFont="1" applyFill="1" applyBorder="1" applyAlignment="1">
      <alignment horizontal="right" vertical="center" wrapText="1" readingOrder="1"/>
    </xf>
    <xf numFmtId="0" fontId="1" fillId="0" borderId="11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4" xfId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7" fillId="0" borderId="34" xfId="0" applyNumberFormat="1" applyFont="1" applyFill="1" applyBorder="1" applyAlignment="1">
      <alignment vertical="center" wrapText="1" readingOrder="1"/>
    </xf>
    <xf numFmtId="0" fontId="7" fillId="0" borderId="29" xfId="0" applyNumberFormat="1" applyFont="1" applyFill="1" applyBorder="1" applyAlignment="1">
      <alignment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F8C75D52-D5A1-4F0B-A2D1-2C887C045CC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828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showGridLines="0" tabSelected="1" topLeftCell="C1" workbookViewId="0">
      <selection activeCell="C1" sqref="C1:AG30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2.6640625" customWidth="1"/>
    <col min="4" max="11" width="5.44140625" hidden="1" customWidth="1"/>
    <col min="12" max="12" width="7" hidden="1" customWidth="1"/>
    <col min="13" max="13" width="9.6640625" hidden="1" customWidth="1"/>
    <col min="14" max="15" width="5.88671875" customWidth="1"/>
    <col min="16" max="16" width="20.109375" customWidth="1"/>
    <col min="17" max="22" width="15.33203125" customWidth="1"/>
    <col min="23" max="23" width="15.33203125" hidden="1" customWidth="1"/>
    <col min="24" max="24" width="9" customWidth="1"/>
    <col min="25" max="25" width="15.33203125" customWidth="1"/>
    <col min="26" max="26" width="8.88671875" customWidth="1"/>
    <col min="27" max="27" width="15.33203125" customWidth="1"/>
    <col min="28" max="29" width="8.33203125" customWidth="1"/>
    <col min="30" max="30" width="15.33203125" hidden="1" customWidth="1"/>
    <col min="31" max="31" width="15.33203125" customWidth="1"/>
    <col min="32" max="32" width="0" hidden="1" customWidth="1"/>
    <col min="33" max="33" width="7.77734375" customWidth="1"/>
  </cols>
  <sheetData>
    <row r="1" spans="1:33" ht="14.4" customHeight="1"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39" t="s">
        <v>96</v>
      </c>
      <c r="S1" s="40"/>
      <c r="T1" s="40"/>
      <c r="U1" s="40"/>
      <c r="V1" s="40"/>
      <c r="W1" s="40"/>
      <c r="X1" s="40"/>
      <c r="Y1" s="40"/>
      <c r="Z1" s="40"/>
      <c r="AA1" s="40"/>
      <c r="AB1" s="42" t="s">
        <v>97</v>
      </c>
      <c r="AC1" s="43"/>
      <c r="AD1" s="43"/>
      <c r="AE1" s="43"/>
      <c r="AF1" s="43"/>
      <c r="AG1" s="44"/>
    </row>
    <row r="2" spans="1:33"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  <c r="R2" s="48"/>
      <c r="S2" s="49"/>
      <c r="T2" s="49"/>
      <c r="U2" s="49"/>
      <c r="V2" s="49"/>
      <c r="W2" s="49"/>
      <c r="X2" s="49"/>
      <c r="Y2" s="49"/>
      <c r="Z2" s="49"/>
      <c r="AA2" s="49"/>
      <c r="AB2" s="50" t="s">
        <v>98</v>
      </c>
      <c r="AC2" s="51"/>
      <c r="AD2" s="51"/>
      <c r="AE2" s="51"/>
      <c r="AF2" s="51"/>
      <c r="AG2" s="52"/>
    </row>
    <row r="3" spans="1:33" ht="14.4" customHeight="1"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9" t="s">
        <v>99</v>
      </c>
      <c r="S3" s="40"/>
      <c r="T3" s="40"/>
      <c r="U3" s="40"/>
      <c r="V3" s="40"/>
      <c r="W3" s="40"/>
      <c r="X3" s="40"/>
      <c r="Y3" s="40"/>
      <c r="Z3" s="40"/>
      <c r="AA3" s="40"/>
      <c r="AB3" s="50"/>
      <c r="AC3" s="51"/>
      <c r="AD3" s="51"/>
      <c r="AE3" s="51"/>
      <c r="AF3" s="51"/>
      <c r="AG3" s="52"/>
    </row>
    <row r="4" spans="1:33" ht="15" customHeight="1" thickBot="1">
      <c r="A4" s="1" t="s">
        <v>0</v>
      </c>
      <c r="B4" s="2">
        <v>2022</v>
      </c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45"/>
      <c r="S4" s="46"/>
      <c r="T4" s="46"/>
      <c r="U4" s="46"/>
      <c r="V4" s="46"/>
      <c r="W4" s="46"/>
      <c r="X4" s="46"/>
      <c r="Y4" s="46"/>
      <c r="Z4" s="46"/>
      <c r="AA4" s="46"/>
      <c r="AB4" s="53" t="s">
        <v>100</v>
      </c>
      <c r="AC4" s="54"/>
      <c r="AD4" s="54"/>
      <c r="AE4" s="54"/>
      <c r="AF4" s="54"/>
      <c r="AG4" s="55"/>
    </row>
    <row r="5" spans="1:33" ht="38.4" customHeight="1" thickBot="1">
      <c r="A5" s="1" t="s">
        <v>2</v>
      </c>
      <c r="B5" s="1" t="s">
        <v>3</v>
      </c>
      <c r="C5" s="56" t="s">
        <v>101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8"/>
    </row>
    <row r="6" spans="1:33" ht="15" thickBot="1">
      <c r="A6" s="1" t="s">
        <v>4</v>
      </c>
      <c r="B6" s="1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ht="33.6" customHeight="1" thickBot="1">
      <c r="A7" s="1" t="s">
        <v>5</v>
      </c>
      <c r="B7" s="9" t="s">
        <v>6</v>
      </c>
      <c r="C7" s="36" t="s">
        <v>7</v>
      </c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7" t="s">
        <v>13</v>
      </c>
      <c r="J7" s="37" t="s">
        <v>14</v>
      </c>
      <c r="K7" s="37" t="s">
        <v>15</v>
      </c>
      <c r="L7" s="37" t="s">
        <v>16</v>
      </c>
      <c r="M7" s="37" t="s">
        <v>17</v>
      </c>
      <c r="N7" s="37" t="s">
        <v>18</v>
      </c>
      <c r="O7" s="37" t="s">
        <v>19</v>
      </c>
      <c r="P7" s="37" t="s">
        <v>20</v>
      </c>
      <c r="Q7" s="37" t="s">
        <v>21</v>
      </c>
      <c r="R7" s="37" t="s">
        <v>22</v>
      </c>
      <c r="S7" s="37" t="s">
        <v>23</v>
      </c>
      <c r="T7" s="37" t="s">
        <v>24</v>
      </c>
      <c r="U7" s="37" t="s">
        <v>25</v>
      </c>
      <c r="V7" s="37" t="s">
        <v>26</v>
      </c>
      <c r="W7" s="37" t="s">
        <v>27</v>
      </c>
      <c r="X7" s="7" t="s">
        <v>91</v>
      </c>
      <c r="Y7" s="37" t="s">
        <v>28</v>
      </c>
      <c r="Z7" s="7" t="s">
        <v>92</v>
      </c>
      <c r="AA7" s="37" t="s">
        <v>29</v>
      </c>
      <c r="AB7" s="7" t="s">
        <v>93</v>
      </c>
      <c r="AC7" s="7" t="s">
        <v>94</v>
      </c>
      <c r="AD7" s="37" t="s">
        <v>30</v>
      </c>
      <c r="AE7" s="37" t="s">
        <v>31</v>
      </c>
      <c r="AF7" s="38"/>
      <c r="AG7" s="8" t="s">
        <v>95</v>
      </c>
    </row>
    <row r="8" spans="1:33">
      <c r="A8" s="2"/>
      <c r="B8" s="9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5" t="s">
        <v>84</v>
      </c>
      <c r="Q8" s="32">
        <f>Q12+Q15+Q17+Q21</f>
        <v>13813872000</v>
      </c>
      <c r="R8" s="32">
        <f t="shared" ref="R8:AE8" si="0">R12+R15+R17+R21</f>
        <v>0</v>
      </c>
      <c r="S8" s="32">
        <f t="shared" si="0"/>
        <v>0</v>
      </c>
      <c r="T8" s="32">
        <f t="shared" si="0"/>
        <v>13813872000</v>
      </c>
      <c r="U8" s="32">
        <f t="shared" si="0"/>
        <v>0</v>
      </c>
      <c r="V8" s="32">
        <f t="shared" si="0"/>
        <v>12958703381.27</v>
      </c>
      <c r="W8" s="32">
        <f t="shared" si="0"/>
        <v>855168618.73000002</v>
      </c>
      <c r="X8" s="33">
        <f>V8/T8</f>
        <v>0.93809348901379719</v>
      </c>
      <c r="Y8" s="32">
        <f t="shared" si="0"/>
        <v>3516381062.6700001</v>
      </c>
      <c r="Z8" s="33">
        <f>Y8/T8</f>
        <v>0.25455433948352785</v>
      </c>
      <c r="AA8" s="32">
        <f t="shared" si="0"/>
        <v>2877229262.9000001</v>
      </c>
      <c r="AB8" s="33">
        <f>AA8/Y8</f>
        <v>0.81823591118856442</v>
      </c>
      <c r="AC8" s="33">
        <f>AA8/T8</f>
        <v>0.20828550191430759</v>
      </c>
      <c r="AD8" s="32">
        <f t="shared" si="0"/>
        <v>2877229262.9000001</v>
      </c>
      <c r="AE8" s="32">
        <f t="shared" si="0"/>
        <v>2877229262.9000001</v>
      </c>
      <c r="AF8" s="34"/>
      <c r="AG8" s="35">
        <f>AE8/T8</f>
        <v>0.20828550191430759</v>
      </c>
    </row>
    <row r="9" spans="1:33" ht="20.399999999999999">
      <c r="A9" s="3" t="s">
        <v>32</v>
      </c>
      <c r="B9" s="10" t="s">
        <v>33</v>
      </c>
      <c r="C9" s="22" t="s">
        <v>34</v>
      </c>
      <c r="D9" s="17" t="s">
        <v>35</v>
      </c>
      <c r="E9" s="17" t="s">
        <v>36</v>
      </c>
      <c r="F9" s="17" t="s">
        <v>36</v>
      </c>
      <c r="G9" s="17" t="s">
        <v>36</v>
      </c>
      <c r="H9" s="17"/>
      <c r="I9" s="17"/>
      <c r="J9" s="17"/>
      <c r="K9" s="17"/>
      <c r="L9" s="17"/>
      <c r="M9" s="17" t="s">
        <v>37</v>
      </c>
      <c r="N9" s="17" t="s">
        <v>38</v>
      </c>
      <c r="O9" s="17" t="s">
        <v>39</v>
      </c>
      <c r="P9" s="18" t="s">
        <v>40</v>
      </c>
      <c r="Q9" s="19">
        <v>6999620000</v>
      </c>
      <c r="R9" s="19">
        <v>0</v>
      </c>
      <c r="S9" s="19">
        <v>0</v>
      </c>
      <c r="T9" s="19">
        <v>6999620000</v>
      </c>
      <c r="U9" s="19">
        <v>0</v>
      </c>
      <c r="V9" s="19">
        <v>6999620000</v>
      </c>
      <c r="W9" s="19">
        <v>0</v>
      </c>
      <c r="X9" s="16">
        <f t="shared" ref="X9:X30" si="1">V9/T9</f>
        <v>1</v>
      </c>
      <c r="Y9" s="19">
        <v>1556669042</v>
      </c>
      <c r="Z9" s="16">
        <f t="shared" ref="Z9:Z29" si="2">Y9/T9</f>
        <v>0.22239336449692984</v>
      </c>
      <c r="AA9" s="19">
        <v>1556669042</v>
      </c>
      <c r="AB9" s="16">
        <f t="shared" ref="AB9:AB30" si="3">AA9/Y9</f>
        <v>1</v>
      </c>
      <c r="AC9" s="16">
        <f t="shared" ref="AC9:AC30" si="4">AA9/T9</f>
        <v>0.22239336449692984</v>
      </c>
      <c r="AD9" s="19">
        <v>1556669042</v>
      </c>
      <c r="AE9" s="19">
        <v>1556669042</v>
      </c>
      <c r="AF9" s="15"/>
      <c r="AG9" s="21">
        <f t="shared" ref="AG9:AG30" si="5">AE9/T9</f>
        <v>0.22239336449692984</v>
      </c>
    </row>
    <row r="10" spans="1:33" ht="20.399999999999999">
      <c r="A10" s="3" t="s">
        <v>32</v>
      </c>
      <c r="B10" s="10" t="s">
        <v>33</v>
      </c>
      <c r="C10" s="22" t="s">
        <v>41</v>
      </c>
      <c r="D10" s="17" t="s">
        <v>35</v>
      </c>
      <c r="E10" s="17" t="s">
        <v>36</v>
      </c>
      <c r="F10" s="17" t="s">
        <v>36</v>
      </c>
      <c r="G10" s="17" t="s">
        <v>42</v>
      </c>
      <c r="H10" s="17"/>
      <c r="I10" s="17"/>
      <c r="J10" s="17"/>
      <c r="K10" s="17"/>
      <c r="L10" s="17"/>
      <c r="M10" s="17" t="s">
        <v>37</v>
      </c>
      <c r="N10" s="17" t="s">
        <v>38</v>
      </c>
      <c r="O10" s="17" t="s">
        <v>39</v>
      </c>
      <c r="P10" s="18" t="s">
        <v>43</v>
      </c>
      <c r="Q10" s="19">
        <v>2557961000</v>
      </c>
      <c r="R10" s="19">
        <v>0</v>
      </c>
      <c r="S10" s="19">
        <v>0</v>
      </c>
      <c r="T10" s="19">
        <v>2557961000</v>
      </c>
      <c r="U10" s="19">
        <v>0</v>
      </c>
      <c r="V10" s="19">
        <v>2557961000</v>
      </c>
      <c r="W10" s="19">
        <v>0</v>
      </c>
      <c r="X10" s="16">
        <f t="shared" si="1"/>
        <v>1</v>
      </c>
      <c r="Y10" s="19">
        <v>408982218</v>
      </c>
      <c r="Z10" s="16">
        <f t="shared" si="2"/>
        <v>0.15988602562744311</v>
      </c>
      <c r="AA10" s="19">
        <v>408982218</v>
      </c>
      <c r="AB10" s="16">
        <f t="shared" si="3"/>
        <v>1</v>
      </c>
      <c r="AC10" s="16">
        <f t="shared" si="4"/>
        <v>0.15988602562744311</v>
      </c>
      <c r="AD10" s="19">
        <v>408982218</v>
      </c>
      <c r="AE10" s="19">
        <v>408982218</v>
      </c>
      <c r="AF10" s="15"/>
      <c r="AG10" s="21">
        <f t="shared" si="5"/>
        <v>0.15988602562744311</v>
      </c>
    </row>
    <row r="11" spans="1:33" ht="30.6">
      <c r="A11" s="3" t="s">
        <v>32</v>
      </c>
      <c r="B11" s="10" t="s">
        <v>33</v>
      </c>
      <c r="C11" s="22" t="s">
        <v>44</v>
      </c>
      <c r="D11" s="17" t="s">
        <v>35</v>
      </c>
      <c r="E11" s="17" t="s">
        <v>36</v>
      </c>
      <c r="F11" s="17" t="s">
        <v>36</v>
      </c>
      <c r="G11" s="17" t="s">
        <v>45</v>
      </c>
      <c r="H11" s="17"/>
      <c r="I11" s="17"/>
      <c r="J11" s="17"/>
      <c r="K11" s="17"/>
      <c r="L11" s="17"/>
      <c r="M11" s="17" t="s">
        <v>37</v>
      </c>
      <c r="N11" s="17" t="s">
        <v>38</v>
      </c>
      <c r="O11" s="17" t="s">
        <v>39</v>
      </c>
      <c r="P11" s="18" t="s">
        <v>46</v>
      </c>
      <c r="Q11" s="19">
        <v>1357076000</v>
      </c>
      <c r="R11" s="19">
        <v>0</v>
      </c>
      <c r="S11" s="19">
        <v>0</v>
      </c>
      <c r="T11" s="19">
        <v>1357076000</v>
      </c>
      <c r="U11" s="19">
        <v>0</v>
      </c>
      <c r="V11" s="19">
        <v>1357076000</v>
      </c>
      <c r="W11" s="19">
        <v>0</v>
      </c>
      <c r="X11" s="16">
        <f t="shared" si="1"/>
        <v>1</v>
      </c>
      <c r="Y11" s="19">
        <v>235438878</v>
      </c>
      <c r="Z11" s="16">
        <f t="shared" si="2"/>
        <v>0.17348982518296691</v>
      </c>
      <c r="AA11" s="19">
        <v>235438878</v>
      </c>
      <c r="AB11" s="16">
        <f t="shared" si="3"/>
        <v>1</v>
      </c>
      <c r="AC11" s="16">
        <f t="shared" si="4"/>
        <v>0.17348982518296691</v>
      </c>
      <c r="AD11" s="19">
        <v>235438878</v>
      </c>
      <c r="AE11" s="19">
        <v>235438878</v>
      </c>
      <c r="AF11" s="15"/>
      <c r="AG11" s="21">
        <f t="shared" si="5"/>
        <v>0.17348982518296691</v>
      </c>
    </row>
    <row r="12" spans="1:33">
      <c r="A12" s="3"/>
      <c r="B12" s="10"/>
      <c r="C12" s="2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6" t="s">
        <v>85</v>
      </c>
      <c r="Q12" s="20">
        <f>SUM(Q9:Q11)</f>
        <v>10914657000</v>
      </c>
      <c r="R12" s="20">
        <f t="shared" ref="R12:AE12" si="6">SUM(R9:R11)</f>
        <v>0</v>
      </c>
      <c r="S12" s="20">
        <f t="shared" si="6"/>
        <v>0</v>
      </c>
      <c r="T12" s="20">
        <f t="shared" si="6"/>
        <v>10914657000</v>
      </c>
      <c r="U12" s="20">
        <f t="shared" si="6"/>
        <v>0</v>
      </c>
      <c r="V12" s="20">
        <f t="shared" si="6"/>
        <v>10914657000</v>
      </c>
      <c r="W12" s="20">
        <f t="shared" si="6"/>
        <v>0</v>
      </c>
      <c r="X12" s="16">
        <f t="shared" si="1"/>
        <v>1</v>
      </c>
      <c r="Y12" s="20">
        <f t="shared" si="6"/>
        <v>2201090138</v>
      </c>
      <c r="Z12" s="16">
        <f t="shared" si="2"/>
        <v>0.20166370212091869</v>
      </c>
      <c r="AA12" s="20">
        <f t="shared" si="6"/>
        <v>2201090138</v>
      </c>
      <c r="AB12" s="16">
        <f t="shared" si="3"/>
        <v>1</v>
      </c>
      <c r="AC12" s="16">
        <f t="shared" si="4"/>
        <v>0.20166370212091869</v>
      </c>
      <c r="AD12" s="20">
        <f t="shared" si="6"/>
        <v>2201090138</v>
      </c>
      <c r="AE12" s="20">
        <f t="shared" si="6"/>
        <v>2201090138</v>
      </c>
      <c r="AF12" s="15"/>
      <c r="AG12" s="21">
        <f t="shared" si="5"/>
        <v>0.20166370212091869</v>
      </c>
    </row>
    <row r="13" spans="1:33" ht="20.399999999999999">
      <c r="A13" s="3" t="s">
        <v>32</v>
      </c>
      <c r="B13" s="10" t="s">
        <v>33</v>
      </c>
      <c r="C13" s="22" t="s">
        <v>47</v>
      </c>
      <c r="D13" s="17" t="s">
        <v>35</v>
      </c>
      <c r="E13" s="17" t="s">
        <v>42</v>
      </c>
      <c r="F13" s="17"/>
      <c r="G13" s="17"/>
      <c r="H13" s="17"/>
      <c r="I13" s="17"/>
      <c r="J13" s="17"/>
      <c r="K13" s="17"/>
      <c r="L13" s="17"/>
      <c r="M13" s="17" t="s">
        <v>37</v>
      </c>
      <c r="N13" s="17" t="s">
        <v>38</v>
      </c>
      <c r="O13" s="17" t="s">
        <v>39</v>
      </c>
      <c r="P13" s="18" t="s">
        <v>48</v>
      </c>
      <c r="Q13" s="19">
        <v>2204672000</v>
      </c>
      <c r="R13" s="19">
        <v>0</v>
      </c>
      <c r="S13" s="19">
        <v>0</v>
      </c>
      <c r="T13" s="19">
        <v>2204672000</v>
      </c>
      <c r="U13" s="19">
        <v>0</v>
      </c>
      <c r="V13" s="19">
        <v>1587227381.27</v>
      </c>
      <c r="W13" s="19">
        <v>617444618.73000002</v>
      </c>
      <c r="X13" s="16">
        <f t="shared" si="1"/>
        <v>0.71993810474755426</v>
      </c>
      <c r="Y13" s="19">
        <v>1297452721.04</v>
      </c>
      <c r="Z13" s="16">
        <f t="shared" si="2"/>
        <v>0.58850147370674644</v>
      </c>
      <c r="AA13" s="19">
        <v>658300921.26999998</v>
      </c>
      <c r="AB13" s="16">
        <f t="shared" si="3"/>
        <v>0.50737950647043639</v>
      </c>
      <c r="AC13" s="16">
        <f t="shared" si="4"/>
        <v>0.29859358728645347</v>
      </c>
      <c r="AD13" s="19">
        <v>658300921.26999998</v>
      </c>
      <c r="AE13" s="19">
        <v>658300921.26999998</v>
      </c>
      <c r="AF13" s="15"/>
      <c r="AG13" s="21">
        <f t="shared" si="5"/>
        <v>0.29859358728645347</v>
      </c>
    </row>
    <row r="14" spans="1:33" ht="20.399999999999999">
      <c r="A14" s="3" t="s">
        <v>32</v>
      </c>
      <c r="B14" s="10" t="s">
        <v>33</v>
      </c>
      <c r="C14" s="22" t="s">
        <v>47</v>
      </c>
      <c r="D14" s="17" t="s">
        <v>35</v>
      </c>
      <c r="E14" s="17" t="s">
        <v>42</v>
      </c>
      <c r="F14" s="17"/>
      <c r="G14" s="17"/>
      <c r="H14" s="17"/>
      <c r="I14" s="17"/>
      <c r="J14" s="17"/>
      <c r="K14" s="17"/>
      <c r="L14" s="17"/>
      <c r="M14" s="17" t="s">
        <v>49</v>
      </c>
      <c r="N14" s="17" t="s">
        <v>50</v>
      </c>
      <c r="O14" s="17" t="s">
        <v>39</v>
      </c>
      <c r="P14" s="18" t="s">
        <v>48</v>
      </c>
      <c r="Q14" s="19">
        <v>387758000</v>
      </c>
      <c r="R14" s="19">
        <v>0</v>
      </c>
      <c r="S14" s="19">
        <v>0</v>
      </c>
      <c r="T14" s="19">
        <v>387758000</v>
      </c>
      <c r="U14" s="19">
        <v>0</v>
      </c>
      <c r="V14" s="19">
        <v>350350000</v>
      </c>
      <c r="W14" s="19">
        <v>37408000</v>
      </c>
      <c r="X14" s="16">
        <f t="shared" si="1"/>
        <v>0.90352745784742028</v>
      </c>
      <c r="Y14" s="19">
        <v>53194</v>
      </c>
      <c r="Z14" s="16">
        <f t="shared" si="2"/>
        <v>1.3718350104962372E-4</v>
      </c>
      <c r="AA14" s="19">
        <v>53194</v>
      </c>
      <c r="AB14" s="16">
        <f t="shared" si="3"/>
        <v>1</v>
      </c>
      <c r="AC14" s="16">
        <f t="shared" si="4"/>
        <v>1.3718350104962372E-4</v>
      </c>
      <c r="AD14" s="19">
        <v>53194</v>
      </c>
      <c r="AE14" s="19">
        <v>53194</v>
      </c>
      <c r="AF14" s="15"/>
      <c r="AG14" s="21">
        <f t="shared" si="5"/>
        <v>1.3718350104962372E-4</v>
      </c>
    </row>
    <row r="15" spans="1:33" ht="20.399999999999999">
      <c r="A15" s="3"/>
      <c r="B15" s="10"/>
      <c r="C15" s="2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6" t="s">
        <v>86</v>
      </c>
      <c r="Q15" s="20">
        <f>SUM(Q13:Q14)</f>
        <v>2592430000</v>
      </c>
      <c r="R15" s="20">
        <f t="shared" ref="R15:AE15" si="7">SUM(R13:R14)</f>
        <v>0</v>
      </c>
      <c r="S15" s="20">
        <f t="shared" si="7"/>
        <v>0</v>
      </c>
      <c r="T15" s="20">
        <f t="shared" si="7"/>
        <v>2592430000</v>
      </c>
      <c r="U15" s="20">
        <f t="shared" si="7"/>
        <v>0</v>
      </c>
      <c r="V15" s="20">
        <f t="shared" si="7"/>
        <v>1937577381.27</v>
      </c>
      <c r="W15" s="20">
        <f t="shared" si="7"/>
        <v>654852618.73000002</v>
      </c>
      <c r="X15" s="16">
        <f t="shared" si="1"/>
        <v>0.74739814817372119</v>
      </c>
      <c r="Y15" s="20">
        <f t="shared" si="7"/>
        <v>1297505915.04</v>
      </c>
      <c r="Z15" s="16">
        <f t="shared" si="2"/>
        <v>0.50049795560150123</v>
      </c>
      <c r="AA15" s="20">
        <f t="shared" si="7"/>
        <v>658354115.26999998</v>
      </c>
      <c r="AB15" s="16">
        <f t="shared" si="3"/>
        <v>0.50739970248976018</v>
      </c>
      <c r="AC15" s="16">
        <f t="shared" si="4"/>
        <v>0.25395251376893491</v>
      </c>
      <c r="AD15" s="20">
        <f t="shared" si="7"/>
        <v>658354115.26999998</v>
      </c>
      <c r="AE15" s="20">
        <f t="shared" si="7"/>
        <v>658354115.26999998</v>
      </c>
      <c r="AF15" s="15"/>
      <c r="AG15" s="21">
        <f t="shared" si="5"/>
        <v>0.25395251376893491</v>
      </c>
    </row>
    <row r="16" spans="1:33" ht="51">
      <c r="A16" s="3" t="s">
        <v>32</v>
      </c>
      <c r="B16" s="10" t="s">
        <v>33</v>
      </c>
      <c r="C16" s="22" t="s">
        <v>51</v>
      </c>
      <c r="D16" s="17" t="s">
        <v>35</v>
      </c>
      <c r="E16" s="17" t="s">
        <v>45</v>
      </c>
      <c r="F16" s="17" t="s">
        <v>52</v>
      </c>
      <c r="G16" s="17" t="s">
        <v>42</v>
      </c>
      <c r="H16" s="17" t="s">
        <v>53</v>
      </c>
      <c r="I16" s="17"/>
      <c r="J16" s="17"/>
      <c r="K16" s="17"/>
      <c r="L16" s="17"/>
      <c r="M16" s="17" t="s">
        <v>37</v>
      </c>
      <c r="N16" s="17" t="s">
        <v>38</v>
      </c>
      <c r="O16" s="17" t="s">
        <v>39</v>
      </c>
      <c r="P16" s="18" t="s">
        <v>54</v>
      </c>
      <c r="Q16" s="19">
        <v>53145000</v>
      </c>
      <c r="R16" s="19">
        <v>0</v>
      </c>
      <c r="S16" s="19">
        <v>0</v>
      </c>
      <c r="T16" s="19">
        <v>53145000</v>
      </c>
      <c r="U16" s="19">
        <v>0</v>
      </c>
      <c r="V16" s="19">
        <v>53145000</v>
      </c>
      <c r="W16" s="19">
        <v>0</v>
      </c>
      <c r="X16" s="16">
        <f t="shared" si="1"/>
        <v>1</v>
      </c>
      <c r="Y16" s="19">
        <v>1277861</v>
      </c>
      <c r="Z16" s="16">
        <f t="shared" si="2"/>
        <v>2.404480195691034E-2</v>
      </c>
      <c r="AA16" s="19">
        <v>1277861</v>
      </c>
      <c r="AB16" s="16">
        <f t="shared" si="3"/>
        <v>1</v>
      </c>
      <c r="AC16" s="16">
        <f t="shared" si="4"/>
        <v>2.404480195691034E-2</v>
      </c>
      <c r="AD16" s="19">
        <v>1277861</v>
      </c>
      <c r="AE16" s="19">
        <v>1277861</v>
      </c>
      <c r="AF16" s="15"/>
      <c r="AG16" s="21">
        <f t="shared" si="5"/>
        <v>2.404480195691034E-2</v>
      </c>
    </row>
    <row r="17" spans="1:33" ht="20.399999999999999">
      <c r="A17" s="3"/>
      <c r="B17" s="10"/>
      <c r="C17" s="2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6" t="s">
        <v>87</v>
      </c>
      <c r="Q17" s="20">
        <f>SUM(Q16)</f>
        <v>53145000</v>
      </c>
      <c r="R17" s="20">
        <f t="shared" ref="R17:AE17" si="8">SUM(R16)</f>
        <v>0</v>
      </c>
      <c r="S17" s="20">
        <f t="shared" si="8"/>
        <v>0</v>
      </c>
      <c r="T17" s="20">
        <f t="shared" si="8"/>
        <v>53145000</v>
      </c>
      <c r="U17" s="20">
        <f t="shared" si="8"/>
        <v>0</v>
      </c>
      <c r="V17" s="20">
        <f t="shared" si="8"/>
        <v>53145000</v>
      </c>
      <c r="W17" s="20">
        <f t="shared" si="8"/>
        <v>0</v>
      </c>
      <c r="X17" s="16">
        <f t="shared" si="1"/>
        <v>1</v>
      </c>
      <c r="Y17" s="20">
        <f t="shared" si="8"/>
        <v>1277861</v>
      </c>
      <c r="Z17" s="16">
        <f t="shared" si="2"/>
        <v>2.404480195691034E-2</v>
      </c>
      <c r="AA17" s="20">
        <f t="shared" si="8"/>
        <v>1277861</v>
      </c>
      <c r="AB17" s="16">
        <f t="shared" si="3"/>
        <v>1</v>
      </c>
      <c r="AC17" s="16">
        <f t="shared" si="4"/>
        <v>2.404480195691034E-2</v>
      </c>
      <c r="AD17" s="20">
        <f t="shared" si="8"/>
        <v>1277861</v>
      </c>
      <c r="AE17" s="20">
        <f t="shared" si="8"/>
        <v>1277861</v>
      </c>
      <c r="AF17" s="15"/>
      <c r="AG17" s="21">
        <f t="shared" si="5"/>
        <v>2.404480195691034E-2</v>
      </c>
    </row>
    <row r="18" spans="1:33" ht="20.399999999999999">
      <c r="A18" s="3" t="s">
        <v>32</v>
      </c>
      <c r="B18" s="10" t="s">
        <v>33</v>
      </c>
      <c r="C18" s="22" t="s">
        <v>55</v>
      </c>
      <c r="D18" s="17" t="s">
        <v>35</v>
      </c>
      <c r="E18" s="17" t="s">
        <v>56</v>
      </c>
      <c r="F18" s="17" t="s">
        <v>36</v>
      </c>
      <c r="G18" s="17"/>
      <c r="H18" s="17"/>
      <c r="I18" s="17"/>
      <c r="J18" s="17"/>
      <c r="K18" s="17"/>
      <c r="L18" s="17"/>
      <c r="M18" s="17" t="s">
        <v>37</v>
      </c>
      <c r="N18" s="17" t="s">
        <v>38</v>
      </c>
      <c r="O18" s="17" t="s">
        <v>39</v>
      </c>
      <c r="P18" s="18" t="s">
        <v>57</v>
      </c>
      <c r="Q18" s="19">
        <v>52224000</v>
      </c>
      <c r="R18" s="19">
        <v>0</v>
      </c>
      <c r="S18" s="19">
        <v>0</v>
      </c>
      <c r="T18" s="19">
        <v>52224000</v>
      </c>
      <c r="U18" s="19">
        <v>0</v>
      </c>
      <c r="V18" s="19">
        <v>52124000</v>
      </c>
      <c r="W18" s="19">
        <v>100000</v>
      </c>
      <c r="X18" s="16">
        <f t="shared" si="1"/>
        <v>0.99808517156862742</v>
      </c>
      <c r="Y18" s="19">
        <v>15907148.630000001</v>
      </c>
      <c r="Z18" s="16">
        <f t="shared" si="2"/>
        <v>0.30459460458792892</v>
      </c>
      <c r="AA18" s="19">
        <v>15907148.630000001</v>
      </c>
      <c r="AB18" s="16">
        <f t="shared" si="3"/>
        <v>1</v>
      </c>
      <c r="AC18" s="16">
        <f t="shared" si="4"/>
        <v>0.30459460458792892</v>
      </c>
      <c r="AD18" s="19">
        <v>15907148.630000001</v>
      </c>
      <c r="AE18" s="19">
        <v>15907148.630000001</v>
      </c>
      <c r="AF18" s="15"/>
      <c r="AG18" s="21">
        <f t="shared" si="5"/>
        <v>0.30459460458792892</v>
      </c>
    </row>
    <row r="19" spans="1:33" ht="20.399999999999999">
      <c r="A19" s="3" t="s">
        <v>32</v>
      </c>
      <c r="B19" s="10" t="s">
        <v>33</v>
      </c>
      <c r="C19" s="22" t="s">
        <v>58</v>
      </c>
      <c r="D19" s="17" t="s">
        <v>35</v>
      </c>
      <c r="E19" s="17" t="s">
        <v>56</v>
      </c>
      <c r="F19" s="17" t="s">
        <v>45</v>
      </c>
      <c r="G19" s="17"/>
      <c r="H19" s="17"/>
      <c r="I19" s="17"/>
      <c r="J19" s="17"/>
      <c r="K19" s="17"/>
      <c r="L19" s="17"/>
      <c r="M19" s="17" t="s">
        <v>37</v>
      </c>
      <c r="N19" s="17" t="s">
        <v>38</v>
      </c>
      <c r="O19" s="17" t="s">
        <v>39</v>
      </c>
      <c r="P19" s="18" t="s">
        <v>59</v>
      </c>
      <c r="Q19" s="19">
        <v>3818000</v>
      </c>
      <c r="R19" s="19">
        <v>0</v>
      </c>
      <c r="S19" s="19">
        <v>0</v>
      </c>
      <c r="T19" s="19">
        <v>3818000</v>
      </c>
      <c r="U19" s="19">
        <v>0</v>
      </c>
      <c r="V19" s="19">
        <v>1200000</v>
      </c>
      <c r="W19" s="19">
        <v>2618000</v>
      </c>
      <c r="X19" s="16">
        <f t="shared" si="1"/>
        <v>0.31430068098480879</v>
      </c>
      <c r="Y19" s="19">
        <v>600000</v>
      </c>
      <c r="Z19" s="16">
        <f t="shared" si="2"/>
        <v>0.15715034049240439</v>
      </c>
      <c r="AA19" s="19">
        <v>600000</v>
      </c>
      <c r="AB19" s="16">
        <f t="shared" si="3"/>
        <v>1</v>
      </c>
      <c r="AC19" s="16">
        <f t="shared" si="4"/>
        <v>0.15715034049240439</v>
      </c>
      <c r="AD19" s="19">
        <v>600000</v>
      </c>
      <c r="AE19" s="19">
        <v>600000</v>
      </c>
      <c r="AF19" s="15"/>
      <c r="AG19" s="21">
        <f t="shared" si="5"/>
        <v>0.15715034049240439</v>
      </c>
    </row>
    <row r="20" spans="1:33" ht="20.399999999999999">
      <c r="A20" s="3" t="s">
        <v>32</v>
      </c>
      <c r="B20" s="10" t="s">
        <v>33</v>
      </c>
      <c r="C20" s="22" t="s">
        <v>60</v>
      </c>
      <c r="D20" s="17" t="s">
        <v>35</v>
      </c>
      <c r="E20" s="17" t="s">
        <v>56</v>
      </c>
      <c r="F20" s="17" t="s">
        <v>52</v>
      </c>
      <c r="G20" s="17" t="s">
        <v>36</v>
      </c>
      <c r="H20" s="17"/>
      <c r="I20" s="17"/>
      <c r="J20" s="17"/>
      <c r="K20" s="17"/>
      <c r="L20" s="17"/>
      <c r="M20" s="17" t="s">
        <v>37</v>
      </c>
      <c r="N20" s="17" t="s">
        <v>61</v>
      </c>
      <c r="O20" s="17" t="s">
        <v>62</v>
      </c>
      <c r="P20" s="18" t="s">
        <v>63</v>
      </c>
      <c r="Q20" s="19">
        <v>197598000</v>
      </c>
      <c r="R20" s="19">
        <v>0</v>
      </c>
      <c r="S20" s="19">
        <v>0</v>
      </c>
      <c r="T20" s="19">
        <v>197598000</v>
      </c>
      <c r="U20" s="19">
        <v>0</v>
      </c>
      <c r="V20" s="19">
        <v>0</v>
      </c>
      <c r="W20" s="19">
        <v>197598000</v>
      </c>
      <c r="X20" s="16">
        <f t="shared" si="1"/>
        <v>0</v>
      </c>
      <c r="Y20" s="19">
        <v>0</v>
      </c>
      <c r="Z20" s="16">
        <f t="shared" si="2"/>
        <v>0</v>
      </c>
      <c r="AA20" s="19">
        <v>0</v>
      </c>
      <c r="AB20" s="16" t="e">
        <f t="shared" si="3"/>
        <v>#DIV/0!</v>
      </c>
      <c r="AC20" s="16">
        <f t="shared" si="4"/>
        <v>0</v>
      </c>
      <c r="AD20" s="19">
        <v>0</v>
      </c>
      <c r="AE20" s="19">
        <v>0</v>
      </c>
      <c r="AF20" s="15"/>
      <c r="AG20" s="21">
        <f t="shared" si="5"/>
        <v>0</v>
      </c>
    </row>
    <row r="21" spans="1:33" ht="30.6">
      <c r="A21" s="3"/>
      <c r="B21" s="10"/>
      <c r="C21" s="2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6" t="s">
        <v>88</v>
      </c>
      <c r="Q21" s="20">
        <f>SUM(Q18:Q20)</f>
        <v>253640000</v>
      </c>
      <c r="R21" s="20">
        <f t="shared" ref="R21:AE21" si="9">SUM(R18:R20)</f>
        <v>0</v>
      </c>
      <c r="S21" s="20">
        <f t="shared" si="9"/>
        <v>0</v>
      </c>
      <c r="T21" s="20">
        <f t="shared" si="9"/>
        <v>253640000</v>
      </c>
      <c r="U21" s="20">
        <f t="shared" si="9"/>
        <v>0</v>
      </c>
      <c r="V21" s="20">
        <f t="shared" si="9"/>
        <v>53324000</v>
      </c>
      <c r="W21" s="20">
        <f t="shared" si="9"/>
        <v>200316000</v>
      </c>
      <c r="X21" s="16">
        <f t="shared" si="1"/>
        <v>0.21023497870998265</v>
      </c>
      <c r="Y21" s="20">
        <f t="shared" si="9"/>
        <v>16507148.630000001</v>
      </c>
      <c r="Z21" s="16">
        <f t="shared" si="2"/>
        <v>6.5081014942438106E-2</v>
      </c>
      <c r="AA21" s="20">
        <f t="shared" si="9"/>
        <v>16507148.630000001</v>
      </c>
      <c r="AB21" s="16">
        <f t="shared" si="3"/>
        <v>1</v>
      </c>
      <c r="AC21" s="16">
        <f t="shared" si="4"/>
        <v>6.5081014942438106E-2</v>
      </c>
      <c r="AD21" s="20">
        <f t="shared" si="9"/>
        <v>16507148.630000001</v>
      </c>
      <c r="AE21" s="20">
        <f t="shared" si="9"/>
        <v>16507148.630000001</v>
      </c>
      <c r="AF21" s="15"/>
      <c r="AG21" s="21">
        <f t="shared" si="5"/>
        <v>6.5081014942438106E-2</v>
      </c>
    </row>
    <row r="22" spans="1:33" ht="81.599999999999994">
      <c r="A22" s="3" t="s">
        <v>32</v>
      </c>
      <c r="B22" s="10" t="s">
        <v>33</v>
      </c>
      <c r="C22" s="22" t="s">
        <v>64</v>
      </c>
      <c r="D22" s="17" t="s">
        <v>65</v>
      </c>
      <c r="E22" s="17" t="s">
        <v>66</v>
      </c>
      <c r="F22" s="17" t="s">
        <v>67</v>
      </c>
      <c r="G22" s="17" t="s">
        <v>68</v>
      </c>
      <c r="H22" s="17"/>
      <c r="I22" s="17"/>
      <c r="J22" s="17"/>
      <c r="K22" s="17"/>
      <c r="L22" s="17"/>
      <c r="M22" s="17" t="s">
        <v>37</v>
      </c>
      <c r="N22" s="17" t="s">
        <v>69</v>
      </c>
      <c r="O22" s="17" t="s">
        <v>39</v>
      </c>
      <c r="P22" s="18" t="s">
        <v>70</v>
      </c>
      <c r="Q22" s="19">
        <v>3500000000</v>
      </c>
      <c r="R22" s="19">
        <v>0</v>
      </c>
      <c r="S22" s="19">
        <v>0</v>
      </c>
      <c r="T22" s="19">
        <v>3500000000</v>
      </c>
      <c r="U22" s="19">
        <v>0</v>
      </c>
      <c r="V22" s="19">
        <v>3450000000</v>
      </c>
      <c r="W22" s="19">
        <v>50000000</v>
      </c>
      <c r="X22" s="16">
        <f t="shared" si="1"/>
        <v>0.98571428571428577</v>
      </c>
      <c r="Y22" s="19">
        <v>2057547069</v>
      </c>
      <c r="Z22" s="16">
        <f t="shared" si="2"/>
        <v>0.58787059114285711</v>
      </c>
      <c r="AA22" s="19">
        <v>333218559</v>
      </c>
      <c r="AB22" s="16">
        <f t="shared" si="3"/>
        <v>0.16194942221270758</v>
      </c>
      <c r="AC22" s="16">
        <f t="shared" si="4"/>
        <v>9.5205302571428577E-2</v>
      </c>
      <c r="AD22" s="19">
        <v>333218559</v>
      </c>
      <c r="AE22" s="19">
        <v>333218559</v>
      </c>
      <c r="AF22" s="15"/>
      <c r="AG22" s="21">
        <f t="shared" si="5"/>
        <v>9.5205302571428577E-2</v>
      </c>
    </row>
    <row r="23" spans="1:33" ht="51">
      <c r="A23" s="3" t="s">
        <v>32</v>
      </c>
      <c r="B23" s="10" t="s">
        <v>33</v>
      </c>
      <c r="C23" s="22" t="s">
        <v>71</v>
      </c>
      <c r="D23" s="17" t="s">
        <v>65</v>
      </c>
      <c r="E23" s="17" t="s">
        <v>66</v>
      </c>
      <c r="F23" s="17" t="s">
        <v>67</v>
      </c>
      <c r="G23" s="17" t="s">
        <v>72</v>
      </c>
      <c r="H23" s="17"/>
      <c r="I23" s="17"/>
      <c r="J23" s="17"/>
      <c r="K23" s="17"/>
      <c r="L23" s="17"/>
      <c r="M23" s="17" t="s">
        <v>37</v>
      </c>
      <c r="N23" s="17" t="s">
        <v>61</v>
      </c>
      <c r="O23" s="17" t="s">
        <v>39</v>
      </c>
      <c r="P23" s="18" t="s">
        <v>73</v>
      </c>
      <c r="Q23" s="19">
        <v>21647590356</v>
      </c>
      <c r="R23" s="19">
        <v>0</v>
      </c>
      <c r="S23" s="19">
        <v>0</v>
      </c>
      <c r="T23" s="19">
        <v>21647590356</v>
      </c>
      <c r="U23" s="19">
        <v>0</v>
      </c>
      <c r="V23" s="19">
        <v>21647590356</v>
      </c>
      <c r="W23" s="19">
        <v>0</v>
      </c>
      <c r="X23" s="16">
        <f t="shared" si="1"/>
        <v>1</v>
      </c>
      <c r="Y23" s="19">
        <v>12776467063</v>
      </c>
      <c r="Z23" s="16">
        <f t="shared" si="2"/>
        <v>0.59020273632713049</v>
      </c>
      <c r="AA23" s="19">
        <v>3975380398</v>
      </c>
      <c r="AB23" s="16">
        <f t="shared" si="3"/>
        <v>0.3111486437054653</v>
      </c>
      <c r="AC23" s="16">
        <f t="shared" si="4"/>
        <v>0.183640780919441</v>
      </c>
      <c r="AD23" s="19">
        <v>3975380398</v>
      </c>
      <c r="AE23" s="19">
        <v>3975380398</v>
      </c>
      <c r="AF23" s="15"/>
      <c r="AG23" s="21">
        <f t="shared" si="5"/>
        <v>0.183640780919441</v>
      </c>
    </row>
    <row r="24" spans="1:33" ht="51">
      <c r="A24" s="3" t="s">
        <v>32</v>
      </c>
      <c r="B24" s="10" t="s">
        <v>33</v>
      </c>
      <c r="C24" s="22" t="s">
        <v>71</v>
      </c>
      <c r="D24" s="17" t="s">
        <v>65</v>
      </c>
      <c r="E24" s="17" t="s">
        <v>66</v>
      </c>
      <c r="F24" s="17" t="s">
        <v>67</v>
      </c>
      <c r="G24" s="17" t="s">
        <v>72</v>
      </c>
      <c r="H24" s="17"/>
      <c r="I24" s="17"/>
      <c r="J24" s="17"/>
      <c r="K24" s="17"/>
      <c r="L24" s="17"/>
      <c r="M24" s="17" t="s">
        <v>49</v>
      </c>
      <c r="N24" s="17" t="s">
        <v>50</v>
      </c>
      <c r="O24" s="17" t="s">
        <v>39</v>
      </c>
      <c r="P24" s="18" t="s">
        <v>73</v>
      </c>
      <c r="Q24" s="19">
        <v>4179144000</v>
      </c>
      <c r="R24" s="19">
        <v>0</v>
      </c>
      <c r="S24" s="19">
        <v>0</v>
      </c>
      <c r="T24" s="19">
        <v>4179144000</v>
      </c>
      <c r="U24" s="19">
        <v>0</v>
      </c>
      <c r="V24" s="19">
        <v>4179144000</v>
      </c>
      <c r="W24" s="19">
        <v>0</v>
      </c>
      <c r="X24" s="16">
        <f t="shared" si="1"/>
        <v>1</v>
      </c>
      <c r="Y24" s="19">
        <v>0</v>
      </c>
      <c r="Z24" s="16">
        <f t="shared" si="2"/>
        <v>0</v>
      </c>
      <c r="AA24" s="19">
        <v>0</v>
      </c>
      <c r="AB24" s="16" t="e">
        <f t="shared" si="3"/>
        <v>#DIV/0!</v>
      </c>
      <c r="AC24" s="16">
        <f t="shared" si="4"/>
        <v>0</v>
      </c>
      <c r="AD24" s="19">
        <v>0</v>
      </c>
      <c r="AE24" s="19">
        <v>0</v>
      </c>
      <c r="AF24" s="15"/>
      <c r="AG24" s="21">
        <f t="shared" si="5"/>
        <v>0</v>
      </c>
    </row>
    <row r="25" spans="1:33" ht="51">
      <c r="A25" s="3" t="s">
        <v>32</v>
      </c>
      <c r="B25" s="10" t="s">
        <v>33</v>
      </c>
      <c r="C25" s="22" t="s">
        <v>71</v>
      </c>
      <c r="D25" s="17" t="s">
        <v>65</v>
      </c>
      <c r="E25" s="17" t="s">
        <v>66</v>
      </c>
      <c r="F25" s="17" t="s">
        <v>67</v>
      </c>
      <c r="G25" s="17" t="s">
        <v>72</v>
      </c>
      <c r="H25" s="17"/>
      <c r="I25" s="17"/>
      <c r="J25" s="17"/>
      <c r="K25" s="17"/>
      <c r="L25" s="17"/>
      <c r="M25" s="17" t="s">
        <v>49</v>
      </c>
      <c r="N25" s="17" t="s">
        <v>74</v>
      </c>
      <c r="O25" s="17" t="s">
        <v>39</v>
      </c>
      <c r="P25" s="18" t="s">
        <v>73</v>
      </c>
      <c r="Q25" s="19">
        <v>1373265644</v>
      </c>
      <c r="R25" s="19">
        <v>0</v>
      </c>
      <c r="S25" s="19">
        <v>0</v>
      </c>
      <c r="T25" s="19">
        <v>1373265644</v>
      </c>
      <c r="U25" s="19">
        <v>0</v>
      </c>
      <c r="V25" s="19">
        <v>1373265644</v>
      </c>
      <c r="W25" s="19">
        <v>0</v>
      </c>
      <c r="X25" s="16">
        <f t="shared" si="1"/>
        <v>1</v>
      </c>
      <c r="Y25" s="19">
        <v>0</v>
      </c>
      <c r="Z25" s="16">
        <f t="shared" si="2"/>
        <v>0</v>
      </c>
      <c r="AA25" s="19">
        <v>0</v>
      </c>
      <c r="AB25" s="16" t="e">
        <f t="shared" si="3"/>
        <v>#DIV/0!</v>
      </c>
      <c r="AC25" s="16">
        <f t="shared" si="4"/>
        <v>0</v>
      </c>
      <c r="AD25" s="19">
        <v>0</v>
      </c>
      <c r="AE25" s="19">
        <v>0</v>
      </c>
      <c r="AF25" s="15"/>
      <c r="AG25" s="21">
        <f t="shared" si="5"/>
        <v>0</v>
      </c>
    </row>
    <row r="26" spans="1:33" ht="40.799999999999997">
      <c r="A26" s="3" t="s">
        <v>32</v>
      </c>
      <c r="B26" s="10" t="s">
        <v>33</v>
      </c>
      <c r="C26" s="22" t="s">
        <v>75</v>
      </c>
      <c r="D26" s="17" t="s">
        <v>65</v>
      </c>
      <c r="E26" s="17" t="s">
        <v>76</v>
      </c>
      <c r="F26" s="17" t="s">
        <v>67</v>
      </c>
      <c r="G26" s="17" t="s">
        <v>68</v>
      </c>
      <c r="H26" s="17"/>
      <c r="I26" s="17"/>
      <c r="J26" s="17"/>
      <c r="K26" s="17"/>
      <c r="L26" s="17"/>
      <c r="M26" s="17" t="s">
        <v>37</v>
      </c>
      <c r="N26" s="17" t="s">
        <v>61</v>
      </c>
      <c r="O26" s="17" t="s">
        <v>39</v>
      </c>
      <c r="P26" s="18" t="s">
        <v>77</v>
      </c>
      <c r="Q26" s="19">
        <v>11300000000</v>
      </c>
      <c r="R26" s="19">
        <v>0</v>
      </c>
      <c r="S26" s="19">
        <v>0</v>
      </c>
      <c r="T26" s="19">
        <v>11300000000</v>
      </c>
      <c r="U26" s="19">
        <v>0</v>
      </c>
      <c r="V26" s="19">
        <v>11300000000</v>
      </c>
      <c r="W26" s="19">
        <v>0</v>
      </c>
      <c r="X26" s="16">
        <f t="shared" si="1"/>
        <v>1</v>
      </c>
      <c r="Y26" s="19">
        <v>6688981348</v>
      </c>
      <c r="Z26" s="16">
        <f t="shared" si="2"/>
        <v>0.59194525203539827</v>
      </c>
      <c r="AA26" s="19">
        <v>1658554133</v>
      </c>
      <c r="AB26" s="16">
        <f t="shared" si="3"/>
        <v>0.24795317055203125</v>
      </c>
      <c r="AC26" s="16">
        <f t="shared" si="4"/>
        <v>0.14677470203539822</v>
      </c>
      <c r="AD26" s="19">
        <v>1658554133</v>
      </c>
      <c r="AE26" s="19">
        <v>1658554133</v>
      </c>
      <c r="AF26" s="15"/>
      <c r="AG26" s="21">
        <f t="shared" si="5"/>
        <v>0.14677470203539822</v>
      </c>
    </row>
    <row r="27" spans="1:33" ht="91.8">
      <c r="A27" s="3" t="s">
        <v>32</v>
      </c>
      <c r="B27" s="10" t="s">
        <v>33</v>
      </c>
      <c r="C27" s="22" t="s">
        <v>78</v>
      </c>
      <c r="D27" s="17" t="s">
        <v>65</v>
      </c>
      <c r="E27" s="17" t="s">
        <v>76</v>
      </c>
      <c r="F27" s="17" t="s">
        <v>67</v>
      </c>
      <c r="G27" s="17" t="s">
        <v>72</v>
      </c>
      <c r="H27" s="17"/>
      <c r="I27" s="17"/>
      <c r="J27" s="17"/>
      <c r="K27" s="17"/>
      <c r="L27" s="17"/>
      <c r="M27" s="17" t="s">
        <v>37</v>
      </c>
      <c r="N27" s="17" t="s">
        <v>61</v>
      </c>
      <c r="O27" s="17" t="s">
        <v>39</v>
      </c>
      <c r="P27" s="18" t="s">
        <v>79</v>
      </c>
      <c r="Q27" s="19">
        <v>5500000000</v>
      </c>
      <c r="R27" s="19">
        <v>0</v>
      </c>
      <c r="S27" s="19">
        <v>0</v>
      </c>
      <c r="T27" s="19">
        <v>5500000000</v>
      </c>
      <c r="U27" s="19">
        <v>0</v>
      </c>
      <c r="V27" s="19">
        <v>5500000000</v>
      </c>
      <c r="W27" s="19">
        <v>0</v>
      </c>
      <c r="X27" s="16">
        <f t="shared" si="1"/>
        <v>1</v>
      </c>
      <c r="Y27" s="19">
        <v>3173396686</v>
      </c>
      <c r="Z27" s="16">
        <f t="shared" si="2"/>
        <v>0.57698121563636362</v>
      </c>
      <c r="AA27" s="19">
        <v>515142500</v>
      </c>
      <c r="AB27" s="16">
        <f t="shared" si="3"/>
        <v>0.16233158062861858</v>
      </c>
      <c r="AC27" s="16">
        <f t="shared" si="4"/>
        <v>9.3662272727272733E-2</v>
      </c>
      <c r="AD27" s="19">
        <v>515142500</v>
      </c>
      <c r="AE27" s="19">
        <v>515142500</v>
      </c>
      <c r="AF27" s="15"/>
      <c r="AG27" s="21">
        <f t="shared" si="5"/>
        <v>9.3662272727272733E-2</v>
      </c>
    </row>
    <row r="28" spans="1:33" ht="51">
      <c r="A28" s="3" t="s">
        <v>32</v>
      </c>
      <c r="B28" s="10" t="s">
        <v>33</v>
      </c>
      <c r="C28" s="22" t="s">
        <v>80</v>
      </c>
      <c r="D28" s="17" t="s">
        <v>65</v>
      </c>
      <c r="E28" s="17" t="s">
        <v>81</v>
      </c>
      <c r="F28" s="17" t="s">
        <v>67</v>
      </c>
      <c r="G28" s="17" t="s">
        <v>82</v>
      </c>
      <c r="H28" s="17"/>
      <c r="I28" s="17"/>
      <c r="J28" s="17"/>
      <c r="K28" s="17"/>
      <c r="L28" s="17"/>
      <c r="M28" s="17" t="s">
        <v>37</v>
      </c>
      <c r="N28" s="17" t="s">
        <v>69</v>
      </c>
      <c r="O28" s="17" t="s">
        <v>39</v>
      </c>
      <c r="P28" s="18" t="s">
        <v>83</v>
      </c>
      <c r="Q28" s="19">
        <v>3551606291</v>
      </c>
      <c r="R28" s="19">
        <v>0</v>
      </c>
      <c r="S28" s="19">
        <v>0</v>
      </c>
      <c r="T28" s="19">
        <v>3551606291</v>
      </c>
      <c r="U28" s="19">
        <v>0</v>
      </c>
      <c r="V28" s="19">
        <v>3551102210</v>
      </c>
      <c r="W28" s="19">
        <v>504081</v>
      </c>
      <c r="X28" s="16">
        <f t="shared" si="1"/>
        <v>0.99985806957227286</v>
      </c>
      <c r="Y28" s="19">
        <v>1963806471</v>
      </c>
      <c r="Z28" s="16">
        <f t="shared" si="2"/>
        <v>0.55293473152596129</v>
      </c>
      <c r="AA28" s="19">
        <v>489023615</v>
      </c>
      <c r="AB28" s="16">
        <f t="shared" si="3"/>
        <v>0.24901823179703739</v>
      </c>
      <c r="AC28" s="16">
        <f t="shared" si="4"/>
        <v>0.13769082914376446</v>
      </c>
      <c r="AD28" s="19">
        <v>489023615</v>
      </c>
      <c r="AE28" s="19">
        <v>489023615</v>
      </c>
      <c r="AF28" s="15"/>
      <c r="AG28" s="21">
        <f t="shared" si="5"/>
        <v>0.13769082914376446</v>
      </c>
    </row>
    <row r="29" spans="1:33">
      <c r="A29" s="3"/>
      <c r="B29" s="10"/>
      <c r="C29" s="22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6" t="s">
        <v>89</v>
      </c>
      <c r="Q29" s="20">
        <f>SUM(Q22:Q28)</f>
        <v>51051606291</v>
      </c>
      <c r="R29" s="20">
        <f t="shared" ref="R29:AE29" si="10">SUM(R22:R28)</f>
        <v>0</v>
      </c>
      <c r="S29" s="20">
        <f t="shared" si="10"/>
        <v>0</v>
      </c>
      <c r="T29" s="20">
        <f t="shared" si="10"/>
        <v>51051606291</v>
      </c>
      <c r="U29" s="20">
        <f t="shared" si="10"/>
        <v>0</v>
      </c>
      <c r="V29" s="20">
        <f t="shared" si="10"/>
        <v>51001102210</v>
      </c>
      <c r="W29" s="20">
        <f t="shared" si="10"/>
        <v>50504081</v>
      </c>
      <c r="X29" s="16">
        <f t="shared" si="1"/>
        <v>0.99901072493758336</v>
      </c>
      <c r="Y29" s="20">
        <f t="shared" si="10"/>
        <v>26660198637</v>
      </c>
      <c r="Z29" s="16">
        <f t="shared" si="2"/>
        <v>0.52222056412943829</v>
      </c>
      <c r="AA29" s="20">
        <f t="shared" si="10"/>
        <v>6971319205</v>
      </c>
      <c r="AB29" s="16">
        <f t="shared" si="3"/>
        <v>0.26148789436718406</v>
      </c>
      <c r="AC29" s="16">
        <f t="shared" si="4"/>
        <v>0.13655435570944982</v>
      </c>
      <c r="AD29" s="20">
        <f t="shared" si="10"/>
        <v>6971319205</v>
      </c>
      <c r="AE29" s="20">
        <f t="shared" si="10"/>
        <v>6971319205</v>
      </c>
      <c r="AF29" s="15"/>
      <c r="AG29" s="21">
        <f t="shared" si="5"/>
        <v>0.13655435570944982</v>
      </c>
    </row>
    <row r="30" spans="1:33" ht="15" thickBot="1">
      <c r="A30" s="3" t="s">
        <v>1</v>
      </c>
      <c r="B30" s="10" t="s">
        <v>1</v>
      </c>
      <c r="C30" s="23" t="s">
        <v>1</v>
      </c>
      <c r="D30" s="24" t="s">
        <v>1</v>
      </c>
      <c r="E30" s="24" t="s">
        <v>1</v>
      </c>
      <c r="F30" s="24" t="s">
        <v>1</v>
      </c>
      <c r="G30" s="24" t="s">
        <v>1</v>
      </c>
      <c r="H30" s="24" t="s">
        <v>1</v>
      </c>
      <c r="I30" s="24" t="s">
        <v>1</v>
      </c>
      <c r="J30" s="24" t="s">
        <v>1</v>
      </c>
      <c r="K30" s="24" t="s">
        <v>1</v>
      </c>
      <c r="L30" s="24" t="s">
        <v>1</v>
      </c>
      <c r="M30" s="24" t="s">
        <v>1</v>
      </c>
      <c r="N30" s="24" t="s">
        <v>1</v>
      </c>
      <c r="O30" s="24" t="s">
        <v>1</v>
      </c>
      <c r="P30" s="25" t="s">
        <v>90</v>
      </c>
      <c r="Q30" s="26">
        <v>64865478291</v>
      </c>
      <c r="R30" s="26">
        <v>0</v>
      </c>
      <c r="S30" s="26">
        <v>0</v>
      </c>
      <c r="T30" s="26">
        <v>64865478291</v>
      </c>
      <c r="U30" s="26">
        <v>0</v>
      </c>
      <c r="V30" s="26">
        <v>63959805591.269997</v>
      </c>
      <c r="W30" s="26">
        <v>905672699.73000002</v>
      </c>
      <c r="X30" s="27">
        <f t="shared" si="1"/>
        <v>0.98603767792065034</v>
      </c>
      <c r="Y30" s="26">
        <v>30176579699.669998</v>
      </c>
      <c r="Z30" s="27">
        <f>Y30/T30</f>
        <v>0.46521787081090493</v>
      </c>
      <c r="AA30" s="26">
        <v>9848548467.8999996</v>
      </c>
      <c r="AB30" s="27">
        <f t="shared" si="3"/>
        <v>0.32636397384716531</v>
      </c>
      <c r="AC30" s="27">
        <f t="shared" si="4"/>
        <v>0.15183035302256412</v>
      </c>
      <c r="AD30" s="26">
        <v>9848548467.8999996</v>
      </c>
      <c r="AE30" s="26">
        <v>9848548467.8999996</v>
      </c>
      <c r="AF30" s="28"/>
      <c r="AG30" s="29">
        <f t="shared" si="5"/>
        <v>0.15183035302256412</v>
      </c>
    </row>
    <row r="31" spans="1:33">
      <c r="A31" s="3" t="s">
        <v>1</v>
      </c>
      <c r="B31" s="4" t="s">
        <v>1</v>
      </c>
      <c r="C31" s="11" t="s">
        <v>1</v>
      </c>
      <c r="D31" s="12" t="s">
        <v>1</v>
      </c>
      <c r="E31" s="12" t="s">
        <v>1</v>
      </c>
      <c r="F31" s="12" t="s">
        <v>1</v>
      </c>
      <c r="G31" s="12" t="s">
        <v>1</v>
      </c>
      <c r="H31" s="12" t="s">
        <v>1</v>
      </c>
      <c r="I31" s="12" t="s">
        <v>1</v>
      </c>
      <c r="J31" s="12" t="s">
        <v>1</v>
      </c>
      <c r="K31" s="1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3" t="s">
        <v>1</v>
      </c>
      <c r="Q31" s="14" t="s">
        <v>1</v>
      </c>
      <c r="R31" s="14" t="s">
        <v>1</v>
      </c>
      <c r="S31" s="14" t="s">
        <v>1</v>
      </c>
      <c r="T31" s="14" t="s">
        <v>1</v>
      </c>
      <c r="U31" s="14" t="s">
        <v>1</v>
      </c>
      <c r="V31" s="14" t="s">
        <v>1</v>
      </c>
      <c r="W31" s="14" t="s">
        <v>1</v>
      </c>
      <c r="X31" s="14"/>
      <c r="Y31" s="14" t="s">
        <v>1</v>
      </c>
      <c r="Z31" s="14"/>
      <c r="AA31" s="14" t="s">
        <v>1</v>
      </c>
      <c r="AB31" s="14"/>
      <c r="AC31" s="14"/>
      <c r="AD31" s="14" t="s">
        <v>1</v>
      </c>
      <c r="AE31" s="14" t="s">
        <v>1</v>
      </c>
    </row>
    <row r="32" spans="1:33" ht="34.049999999999997" customHeight="1"/>
  </sheetData>
  <mergeCells count="7">
    <mergeCell ref="C1:Q4"/>
    <mergeCell ref="R1:AA2"/>
    <mergeCell ref="AB1:AG1"/>
    <mergeCell ref="AB2:AG3"/>
    <mergeCell ref="R3:AA4"/>
    <mergeCell ref="AB4:AG4"/>
    <mergeCell ref="C5:AG5"/>
  </mergeCells>
  <printOptions horizontalCentered="1"/>
  <pageMargins left="0.23622047244094491" right="0.23622047244094491" top="0.74803149606299213" bottom="0.74803149606299213" header="0.31496062992125984" footer="0.31496062992125984"/>
  <pageSetup scale="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2022-04-01T13:45:56Z</cp:lastPrinted>
  <dcterms:created xsi:type="dcterms:W3CDTF">2022-04-01T13:44:52Z</dcterms:created>
  <dcterms:modified xsi:type="dcterms:W3CDTF">2022-04-01T13:46:22Z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